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C:\PC1\USFarathane\Media\USF Site Files\"/>
    </mc:Choice>
  </mc:AlternateContent>
  <xr:revisionPtr revIDLastSave="0" documentId="8_{BC8A26DB-921C-40AD-A031-A389ED0EF04D}" xr6:coauthVersionLast="46" xr6:coauthVersionMax="46" xr10:uidLastSave="{00000000-0000-0000-0000-000000000000}"/>
  <bookViews>
    <workbookView xWindow="-120" yWindow="-120" windowWidth="29040" windowHeight="15840" activeTab="1" xr2:uid="{00000000-000D-0000-FFFF-FFFF00000000}"/>
  </bookViews>
  <sheets>
    <sheet name="Instruction" sheetId="3" r:id="rId1"/>
    <sheet name="Work Sheet" sheetId="1" r:id="rId2"/>
    <sheet name="Sample" sheetId="2" r:id="rId3"/>
    <sheet name="Rev. History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0" i="1" l="1"/>
  <c r="D14" i="1"/>
  <c r="I27" i="2" l="1"/>
  <c r="I28" i="2" s="1"/>
  <c r="I31" i="2" s="1"/>
  <c r="H27" i="2"/>
  <c r="H28" i="2" s="1"/>
  <c r="G27" i="2"/>
  <c r="G28" i="2" s="1"/>
  <c r="F27" i="2"/>
  <c r="F28" i="2" s="1"/>
  <c r="F31" i="2" s="1"/>
  <c r="E27" i="2"/>
  <c r="E28" i="2" s="1"/>
  <c r="D27" i="2"/>
  <c r="D28" i="2" s="1"/>
  <c r="I20" i="2"/>
  <c r="H20" i="2"/>
  <c r="G20" i="2"/>
  <c r="F20" i="2"/>
  <c r="E20" i="2"/>
  <c r="D20" i="2"/>
  <c r="I14" i="2"/>
  <c r="H14" i="2"/>
  <c r="G14" i="2"/>
  <c r="F14" i="2"/>
  <c r="E14" i="2"/>
  <c r="D14" i="2"/>
  <c r="G31" i="2" l="1"/>
  <c r="G21" i="2"/>
  <c r="H31" i="2"/>
  <c r="H21" i="2"/>
  <c r="G26" i="2"/>
  <c r="I26" i="2"/>
  <c r="F21" i="2"/>
  <c r="I21" i="2"/>
  <c r="E26" i="2"/>
  <c r="H26" i="2"/>
  <c r="E21" i="2"/>
  <c r="E31" i="2"/>
  <c r="D26" i="2"/>
  <c r="D21" i="2"/>
  <c r="D31" i="2"/>
  <c r="F26" i="2"/>
  <c r="D27" i="1"/>
  <c r="D26" i="1" s="1"/>
  <c r="E27" i="1"/>
  <c r="E28" i="1" s="1"/>
  <c r="F27" i="1"/>
  <c r="F28" i="1" s="1"/>
  <c r="G27" i="1"/>
  <c r="G26" i="1" s="1"/>
  <c r="H27" i="1"/>
  <c r="H26" i="1" s="1"/>
  <c r="I27" i="1"/>
  <c r="I28" i="1" s="1"/>
  <c r="H28" i="1" l="1"/>
  <c r="E26" i="1"/>
  <c r="D28" i="1"/>
  <c r="G28" i="1"/>
  <c r="F26" i="1"/>
  <c r="I26" i="1"/>
  <c r="E20" i="1"/>
  <c r="F20" i="1"/>
  <c r="G20" i="1"/>
  <c r="H20" i="1"/>
  <c r="I20" i="1"/>
  <c r="D31" i="1" l="1"/>
  <c r="E14" i="1"/>
  <c r="F14" i="1"/>
  <c r="F31" i="1" s="1"/>
  <c r="G14" i="1"/>
  <c r="G31" i="1" s="1"/>
  <c r="H14" i="1"/>
  <c r="H31" i="1" s="1"/>
  <c r="I14" i="1"/>
  <c r="I31" i="1" s="1"/>
  <c r="E21" i="1" l="1"/>
  <c r="E31" i="1"/>
  <c r="H21" i="1"/>
  <c r="I21" i="1"/>
  <c r="G21" i="1"/>
  <c r="F21" i="1"/>
  <c r="D21" i="1"/>
</calcChain>
</file>

<file path=xl/sharedStrings.xml><?xml version="1.0" encoding="utf-8"?>
<sst xmlns="http://schemas.openxmlformats.org/spreadsheetml/2006/main" count="156" uniqueCount="74">
  <si>
    <t>Working Hours</t>
  </si>
  <si>
    <t>Shifts/Day</t>
  </si>
  <si>
    <t>Days/Week</t>
  </si>
  <si>
    <t>Weeks /year</t>
  </si>
  <si>
    <t xml:space="preserve">Total hours available </t>
  </si>
  <si>
    <t>USF Part Number:</t>
  </si>
  <si>
    <t xml:space="preserve">Part Description: </t>
  </si>
  <si>
    <t>Process Step:</t>
  </si>
  <si>
    <t>Process Description:</t>
  </si>
  <si>
    <t>Quoted Capacity</t>
  </si>
  <si>
    <t>Quoted % of Scrap</t>
  </si>
  <si>
    <t>Quoted % of Line Efficiency</t>
  </si>
  <si>
    <t>hours</t>
  </si>
  <si>
    <t>shift</t>
  </si>
  <si>
    <t>days</t>
  </si>
  <si>
    <t>weeks</t>
  </si>
  <si>
    <t>%</t>
  </si>
  <si>
    <t>pcs/hr</t>
  </si>
  <si>
    <t xml:space="preserve">Available Capacity </t>
  </si>
  <si>
    <t>Trial Run Duration</t>
  </si>
  <si>
    <t>Total Parts Produced</t>
  </si>
  <si>
    <t>pcs</t>
  </si>
  <si>
    <t>Total Number of Bad Parts</t>
  </si>
  <si>
    <t>Number of Good parts</t>
  </si>
  <si>
    <t>hour</t>
  </si>
  <si>
    <t>Net output</t>
  </si>
  <si>
    <t>Run at Rate Results</t>
  </si>
  <si>
    <t>Hours per shift (- breaks/lunch)</t>
  </si>
  <si>
    <t>Run Date</t>
  </si>
  <si>
    <t>Supplier Name</t>
  </si>
  <si>
    <t>Supplier Location</t>
  </si>
  <si>
    <t>pcs/yr</t>
  </si>
  <si>
    <t>Annual Capacity Planning</t>
  </si>
  <si>
    <t>Downtime</t>
  </si>
  <si>
    <t>Reason</t>
  </si>
  <si>
    <t>Restraint / Bottleneck</t>
  </si>
  <si>
    <t>Y/N</t>
  </si>
  <si>
    <t>Quoted Capacity (pieces per hour)</t>
  </si>
  <si>
    <t>Adjusted production rate</t>
  </si>
  <si>
    <t>Run-Off utilization</t>
  </si>
  <si>
    <t>First Time Through %</t>
  </si>
  <si>
    <t>Process</t>
  </si>
  <si>
    <t>min/hr</t>
  </si>
  <si>
    <t>Auburn Hills</t>
  </si>
  <si>
    <t>Fill in all YELLOW highlighted cells</t>
  </si>
  <si>
    <t>Part Info</t>
  </si>
  <si>
    <t>Example:</t>
  </si>
  <si>
    <t>Blanking</t>
  </si>
  <si>
    <t>Stamping</t>
  </si>
  <si>
    <t>Coating</t>
  </si>
  <si>
    <t>Heat Treat</t>
  </si>
  <si>
    <t xml:space="preserve"> Assembly</t>
  </si>
  <si>
    <t>Proc. Steps</t>
  </si>
  <si>
    <t>% of line allocated for this part</t>
  </si>
  <si>
    <t>Capacity Run@ Rate Date:</t>
  </si>
  <si>
    <t>Supplier Signature:</t>
  </si>
  <si>
    <t>Complete one column for each step in the process</t>
  </si>
  <si>
    <t xml:space="preserve">Light Brown areas are formulas and calculated automatically </t>
  </si>
  <si>
    <t>Date Bottom of form with the actual date of the Capacity/Run at Rate Study</t>
  </si>
  <si>
    <t>Signature of person responsible for the Capacity/Run at Rate Study</t>
  </si>
  <si>
    <t>PFOAM</t>
  </si>
  <si>
    <t>Pad</t>
  </si>
  <si>
    <t xml:space="preserve">ACME </t>
  </si>
  <si>
    <t>NA</t>
  </si>
  <si>
    <t>Any "Run off Utilizations" that is greater than 85% must have customer approval</t>
  </si>
  <si>
    <t>Date</t>
  </si>
  <si>
    <t>Rev</t>
  </si>
  <si>
    <t xml:space="preserve">Description </t>
  </si>
  <si>
    <t>REL</t>
  </si>
  <si>
    <t>Replaced old Capacity Form</t>
  </si>
  <si>
    <t>Rev. Level: REL</t>
  </si>
  <si>
    <t>Rel. Level: REL</t>
  </si>
  <si>
    <t>Rev. Date: 30-Jul-18</t>
  </si>
  <si>
    <t>PSM-010F Supplier Capacity/Run at Rate Worksheet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</si>
</sst>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63">
    <xf numFmtId="0" fontId="0" fillId="0" borderId="0" xfId="0"/>
    <xf numFmtId="0" fontId="0" fillId="3" borderId="1" xfId="0" applyFill="1" applyBorder="1" applyAlignment="1" applyProtection="1">
      <alignment horizontal="center"/>
    </xf>
    <xf numFmtId="3" fontId="0" fillId="3" borderId="5" xfId="0" applyNumberFormat="1" applyFill="1" applyBorder="1" applyAlignment="1" applyProtection="1">
      <alignment horizontal="center"/>
    </xf>
    <xf numFmtId="0" fontId="0" fillId="0" borderId="1" xfId="0" applyBorder="1" applyProtection="1">
      <protection locked="0"/>
    </xf>
    <xf numFmtId="0" fontId="0" fillId="0" borderId="0" xfId="0" applyProtection="1">
      <protection locked="0"/>
    </xf>
    <xf numFmtId="0" fontId="2" fillId="0" borderId="1" xfId="1" applyFont="1" applyBorder="1" applyProtection="1"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center" vertical="center" wrapText="1"/>
      <protection locked="0"/>
    </xf>
    <xf numFmtId="0" fontId="0" fillId="0" borderId="5" xfId="0" applyFont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/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horizontal="left" vertical="center"/>
      <protection locked="0"/>
    </xf>
    <xf numFmtId="0" fontId="0" fillId="0" borderId="1" xfId="0" applyFill="1" applyBorder="1" applyAlignment="1" applyProtection="1">
      <alignment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3" borderId="5" xfId="0" applyFill="1" applyBorder="1" applyAlignment="1" applyProtection="1">
      <alignment horizontal="center"/>
    </xf>
    <xf numFmtId="3" fontId="0" fillId="3" borderId="1" xfId="0" applyNumberFormat="1" applyFill="1" applyBorder="1" applyAlignment="1" applyProtection="1">
      <alignment horizontal="center"/>
    </xf>
    <xf numFmtId="10" fontId="0" fillId="3" borderId="1" xfId="0" applyNumberFormat="1" applyFill="1" applyBorder="1" applyAlignment="1" applyProtection="1">
      <alignment horizontal="center"/>
    </xf>
    <xf numFmtId="1" fontId="0" fillId="3" borderId="1" xfId="0" applyNumberFormat="1" applyFill="1" applyBorder="1" applyAlignment="1" applyProtection="1">
      <alignment horizontal="center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5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9" fontId="0" fillId="2" borderId="5" xfId="0" applyNumberFormat="1" applyFill="1" applyBorder="1" applyAlignment="1" applyProtection="1">
      <alignment horizontal="center" vertical="center"/>
      <protection locked="0"/>
    </xf>
    <xf numFmtId="9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vertical="center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9" fontId="0" fillId="0" borderId="0" xfId="0" applyNumberFormat="1" applyProtection="1"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6" xfId="0" applyBorder="1" applyAlignment="1" applyProtection="1">
      <protection locked="0"/>
    </xf>
    <xf numFmtId="0" fontId="0" fillId="0" borderId="0" xfId="0" applyBorder="1" applyAlignment="1" applyProtection="1">
      <protection locked="0"/>
    </xf>
    <xf numFmtId="0" fontId="0" fillId="0" borderId="0" xfId="0" applyAlignment="1">
      <alignment horizontal="center"/>
    </xf>
    <xf numFmtId="0" fontId="0" fillId="0" borderId="1" xfId="0" applyBorder="1" applyAlignment="1" applyProtection="1">
      <alignment horizontal="right" vertical="center"/>
      <protection locked="0"/>
    </xf>
    <xf numFmtId="0" fontId="6" fillId="0" borderId="0" xfId="0" applyFont="1" applyAlignment="1" applyProtection="1">
      <alignment textRotation="90"/>
      <protection locked="0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horizontal="center" vertical="center"/>
    </xf>
    <xf numFmtId="15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0" xfId="0" applyFont="1" applyAlignment="1" applyProtection="1">
      <protection locked="0"/>
    </xf>
    <xf numFmtId="0" fontId="5" fillId="0" borderId="0" xfId="0" applyFont="1" applyAlignment="1" applyProtection="1">
      <alignment horizontal="left"/>
      <protection locked="0"/>
    </xf>
    <xf numFmtId="0" fontId="0" fillId="0" borderId="6" xfId="0" applyBorder="1" applyAlignment="1" applyProtection="1">
      <alignment horizontal="center"/>
      <protection locked="0"/>
    </xf>
    <xf numFmtId="0" fontId="6" fillId="0" borderId="2" xfId="0" applyFont="1" applyBorder="1" applyAlignment="1" applyProtection="1">
      <alignment horizontal="center" vertical="center" textRotation="90"/>
      <protection locked="0"/>
    </xf>
    <xf numFmtId="0" fontId="6" fillId="0" borderId="4" xfId="0" applyFont="1" applyBorder="1" applyAlignment="1" applyProtection="1">
      <alignment horizontal="center" vertical="center" textRotation="90"/>
      <protection locked="0"/>
    </xf>
    <xf numFmtId="0" fontId="6" fillId="0" borderId="2" xfId="0" applyFont="1" applyBorder="1" applyAlignment="1" applyProtection="1">
      <alignment horizontal="center" textRotation="90"/>
      <protection locked="0"/>
    </xf>
    <xf numFmtId="0" fontId="6" fillId="0" borderId="3" xfId="0" applyFont="1" applyBorder="1" applyAlignment="1" applyProtection="1">
      <alignment horizontal="center" textRotation="90"/>
      <protection locked="0"/>
    </xf>
    <xf numFmtId="0" fontId="6" fillId="0" borderId="4" xfId="0" applyFont="1" applyBorder="1" applyAlignment="1" applyProtection="1">
      <alignment horizontal="center" textRotation="90"/>
      <protection locked="0"/>
    </xf>
    <xf numFmtId="0" fontId="7" fillId="0" borderId="2" xfId="1" applyFont="1" applyBorder="1" applyAlignment="1" applyProtection="1">
      <alignment horizontal="center" vertical="center" textRotation="90" wrapText="1"/>
      <protection locked="0"/>
    </xf>
    <xf numFmtId="0" fontId="7" fillId="0" borderId="3" xfId="1" applyFont="1" applyBorder="1" applyAlignment="1" applyProtection="1">
      <alignment horizontal="center" vertical="center" textRotation="90" wrapText="1"/>
      <protection locked="0"/>
    </xf>
    <xf numFmtId="0" fontId="7" fillId="0" borderId="4" xfId="1" applyFont="1" applyBorder="1" applyAlignment="1" applyProtection="1">
      <alignment horizontal="center" vertical="center" textRotation="90" wrapText="1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15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 textRotation="90" wrapText="1"/>
      <protection locked="0"/>
    </xf>
    <xf numFmtId="0" fontId="6" fillId="0" borderId="2" xfId="0" applyFont="1" applyBorder="1" applyAlignment="1" applyProtection="1">
      <alignment horizontal="center" vertical="center" textRotation="90" wrapText="1"/>
      <protection locked="0"/>
    </xf>
    <xf numFmtId="0" fontId="6" fillId="0" borderId="3" xfId="0" applyFont="1" applyBorder="1" applyAlignment="1" applyProtection="1">
      <alignment horizontal="center" vertical="center" textRotation="90" wrapText="1"/>
      <protection locked="0"/>
    </xf>
    <xf numFmtId="0" fontId="6" fillId="0" borderId="4" xfId="0" applyFont="1" applyBorder="1" applyAlignment="1" applyProtection="1">
      <alignment horizontal="center" vertical="center" textRotation="90" wrapText="1"/>
      <protection locked="0"/>
    </xf>
  </cellXfs>
  <cellStyles count="2">
    <cellStyle name="Hyperlink" xfId="1" builtinId="8"/>
    <cellStyle name="Normal" xfId="0" builtinId="0"/>
  </cellStyles>
  <dxfs count="2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8"/>
  <sheetViews>
    <sheetView workbookViewId="0"/>
  </sheetViews>
  <sheetFormatPr defaultRowHeight="15" x14ac:dyDescent="0.25"/>
  <cols>
    <col min="1" max="1" width="3.85546875" customWidth="1"/>
    <col min="2" max="2" width="2.42578125" customWidth="1"/>
    <col min="5" max="5" width="10" customWidth="1"/>
    <col min="6" max="6" width="10.140625" customWidth="1"/>
    <col min="8" max="8" width="10.85546875" customWidth="1"/>
    <col min="9" max="9" width="10.7109375" customWidth="1"/>
  </cols>
  <sheetData>
    <row r="2" spans="1:9" x14ac:dyDescent="0.25">
      <c r="A2" s="40">
        <v>1</v>
      </c>
      <c r="C2" t="s">
        <v>44</v>
      </c>
    </row>
    <row r="3" spans="1:9" x14ac:dyDescent="0.25">
      <c r="A3" s="40">
        <v>2</v>
      </c>
      <c r="C3" t="s">
        <v>57</v>
      </c>
    </row>
    <row r="4" spans="1:9" x14ac:dyDescent="0.25">
      <c r="A4" s="40">
        <v>3</v>
      </c>
      <c r="C4" t="s">
        <v>56</v>
      </c>
    </row>
    <row r="5" spans="1:9" s="37" customFormat="1" x14ac:dyDescent="0.25">
      <c r="A5" s="40"/>
      <c r="D5" s="37" t="s">
        <v>46</v>
      </c>
      <c r="E5" s="37" t="s">
        <v>47</v>
      </c>
      <c r="F5" s="37" t="s">
        <v>48</v>
      </c>
      <c r="G5" s="37" t="s">
        <v>49</v>
      </c>
      <c r="H5" s="37" t="s">
        <v>50</v>
      </c>
      <c r="I5" s="37" t="s">
        <v>51</v>
      </c>
    </row>
    <row r="6" spans="1:9" x14ac:dyDescent="0.25">
      <c r="A6" s="40">
        <v>4</v>
      </c>
      <c r="C6" t="s">
        <v>58</v>
      </c>
    </row>
    <row r="7" spans="1:9" x14ac:dyDescent="0.25">
      <c r="A7" s="40">
        <v>5</v>
      </c>
      <c r="C7" t="s">
        <v>59</v>
      </c>
    </row>
    <row r="8" spans="1:9" x14ac:dyDescent="0.25">
      <c r="A8" s="40">
        <v>6</v>
      </c>
      <c r="C8" t="s">
        <v>64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6"/>
  <sheetViews>
    <sheetView tabSelected="1" zoomScaleNormal="100" workbookViewId="0">
      <selection activeCell="K10" sqref="K10"/>
    </sheetView>
  </sheetViews>
  <sheetFormatPr defaultRowHeight="15" x14ac:dyDescent="0.25"/>
  <cols>
    <col min="1" max="1" width="6" style="39" customWidth="1"/>
    <col min="2" max="2" width="31" style="4" customWidth="1"/>
    <col min="3" max="3" width="7.42578125" style="16" customWidth="1"/>
    <col min="4" max="4" width="20.7109375" style="11" customWidth="1"/>
    <col min="5" max="9" width="20.7109375" style="4" customWidth="1"/>
    <col min="10" max="16384" width="9.140625" style="4"/>
  </cols>
  <sheetData>
    <row r="1" spans="1:9" ht="23.25" x14ac:dyDescent="0.35">
      <c r="A1" s="46" t="s">
        <v>73</v>
      </c>
      <c r="B1" s="46"/>
      <c r="C1" s="46"/>
      <c r="D1" s="46"/>
      <c r="E1" s="46"/>
    </row>
    <row r="2" spans="1:9" ht="12" customHeight="1" x14ac:dyDescent="0.25"/>
    <row r="3" spans="1:9" ht="15" customHeight="1" x14ac:dyDescent="0.25">
      <c r="A3" s="50" t="s">
        <v>45</v>
      </c>
      <c r="B3" s="3" t="s">
        <v>5</v>
      </c>
      <c r="C3" s="56"/>
      <c r="D3" s="56"/>
      <c r="F3" s="5" t="s">
        <v>28</v>
      </c>
      <c r="G3" s="57"/>
      <c r="H3" s="58"/>
      <c r="I3" s="58"/>
    </row>
    <row r="4" spans="1:9" x14ac:dyDescent="0.25">
      <c r="A4" s="51"/>
      <c r="B4" s="3" t="s">
        <v>6</v>
      </c>
      <c r="C4" s="56"/>
      <c r="D4" s="56"/>
      <c r="F4" s="3" t="s">
        <v>29</v>
      </c>
      <c r="G4" s="58"/>
      <c r="H4" s="58"/>
      <c r="I4" s="58"/>
    </row>
    <row r="5" spans="1:9" ht="19.5" customHeight="1" x14ac:dyDescent="0.25">
      <c r="A5" s="52"/>
      <c r="B5" s="3" t="s">
        <v>32</v>
      </c>
      <c r="C5" s="29" t="s">
        <v>31</v>
      </c>
      <c r="D5" s="30"/>
      <c r="F5" s="3" t="s">
        <v>30</v>
      </c>
      <c r="G5" s="58"/>
      <c r="H5" s="58"/>
      <c r="I5" s="58"/>
    </row>
    <row r="6" spans="1:9" ht="12" customHeight="1" x14ac:dyDescent="0.25"/>
    <row r="7" spans="1:9" ht="24.75" customHeight="1" x14ac:dyDescent="0.25">
      <c r="A7" s="48" t="s">
        <v>52</v>
      </c>
      <c r="B7" s="38" t="s">
        <v>7</v>
      </c>
      <c r="C7" s="6"/>
      <c r="D7" s="7" t="s">
        <v>41</v>
      </c>
      <c r="E7" s="8" t="s">
        <v>41</v>
      </c>
      <c r="F7" s="8" t="s">
        <v>41</v>
      </c>
      <c r="G7" s="8" t="s">
        <v>41</v>
      </c>
      <c r="H7" s="8" t="s">
        <v>41</v>
      </c>
      <c r="I7" s="7" t="s">
        <v>41</v>
      </c>
    </row>
    <row r="8" spans="1:9" ht="35.25" customHeight="1" x14ac:dyDescent="0.25">
      <c r="A8" s="49"/>
      <c r="B8" s="38" t="s">
        <v>8</v>
      </c>
      <c r="C8" s="6"/>
      <c r="D8" s="21"/>
      <c r="E8" s="22"/>
      <c r="F8" s="21"/>
      <c r="G8" s="21"/>
      <c r="H8" s="21"/>
      <c r="I8" s="21"/>
    </row>
    <row r="9" spans="1:9" ht="12" customHeight="1" x14ac:dyDescent="0.25"/>
    <row r="10" spans="1:9" ht="15" customHeight="1" x14ac:dyDescent="0.25">
      <c r="A10" s="60" t="s">
        <v>0</v>
      </c>
      <c r="B10" s="3" t="s">
        <v>27</v>
      </c>
      <c r="C10" s="6" t="s">
        <v>12</v>
      </c>
      <c r="D10" s="21"/>
      <c r="E10" s="21"/>
      <c r="F10" s="21"/>
      <c r="G10" s="21"/>
      <c r="H10" s="21"/>
      <c r="I10" s="21"/>
    </row>
    <row r="11" spans="1:9" x14ac:dyDescent="0.25">
      <c r="A11" s="61"/>
      <c r="B11" s="3" t="s">
        <v>1</v>
      </c>
      <c r="C11" s="6" t="s">
        <v>13</v>
      </c>
      <c r="D11" s="23"/>
      <c r="E11" s="32"/>
      <c r="F11" s="32"/>
      <c r="G11" s="32"/>
      <c r="H11" s="32"/>
      <c r="I11" s="32"/>
    </row>
    <row r="12" spans="1:9" x14ac:dyDescent="0.25">
      <c r="A12" s="61"/>
      <c r="B12" s="3" t="s">
        <v>2</v>
      </c>
      <c r="C12" s="6" t="s">
        <v>14</v>
      </c>
      <c r="D12" s="23"/>
      <c r="E12" s="32"/>
      <c r="F12" s="32"/>
      <c r="G12" s="32"/>
      <c r="H12" s="32"/>
      <c r="I12" s="32"/>
    </row>
    <row r="13" spans="1:9" x14ac:dyDescent="0.25">
      <c r="A13" s="61"/>
      <c r="B13" s="3" t="s">
        <v>3</v>
      </c>
      <c r="C13" s="6" t="s">
        <v>15</v>
      </c>
      <c r="D13" s="23"/>
      <c r="E13" s="32"/>
      <c r="F13" s="32"/>
      <c r="G13" s="32"/>
      <c r="H13" s="32"/>
      <c r="I13" s="32"/>
    </row>
    <row r="14" spans="1:9" x14ac:dyDescent="0.25">
      <c r="A14" s="62"/>
      <c r="B14" s="3" t="s">
        <v>4</v>
      </c>
      <c r="C14" s="9" t="s">
        <v>12</v>
      </c>
      <c r="D14" s="17">
        <f t="shared" ref="D14:E14" si="0">SUM(D10*D11*D12*D13)</f>
        <v>0</v>
      </c>
      <c r="E14" s="17">
        <f t="shared" si="0"/>
        <v>0</v>
      </c>
      <c r="F14" s="1">
        <f t="shared" ref="F14" si="1">SUM(F10*F11*F12*F13)</f>
        <v>0</v>
      </c>
      <c r="G14" s="1">
        <f t="shared" ref="G14" si="2">SUM(G10*G11*G12*G13)</f>
        <v>0</v>
      </c>
      <c r="H14" s="1">
        <f t="shared" ref="H14" si="3">SUM(H10*H11*H12*H13)</f>
        <v>0</v>
      </c>
      <c r="I14" s="1">
        <f t="shared" ref="I14" si="4">SUM(I10*I11*I12*I13)</f>
        <v>0</v>
      </c>
    </row>
    <row r="15" spans="1:9" ht="12" customHeight="1" x14ac:dyDescent="0.25">
      <c r="C15" s="10"/>
      <c r="E15" s="3"/>
    </row>
    <row r="16" spans="1:9" x14ac:dyDescent="0.25">
      <c r="A16" s="59" t="s">
        <v>9</v>
      </c>
      <c r="B16" s="3" t="s">
        <v>53</v>
      </c>
      <c r="C16" s="9" t="s">
        <v>16</v>
      </c>
      <c r="D16" s="25"/>
      <c r="E16" s="25"/>
      <c r="F16" s="25"/>
      <c r="G16" s="25"/>
      <c r="H16" s="25"/>
      <c r="I16" s="26"/>
    </row>
    <row r="17" spans="1:11" x14ac:dyDescent="0.25">
      <c r="A17" s="59"/>
      <c r="B17" s="3" t="s">
        <v>37</v>
      </c>
      <c r="C17" s="9" t="s">
        <v>17</v>
      </c>
      <c r="D17" s="24"/>
      <c r="E17" s="24"/>
      <c r="F17" s="24"/>
      <c r="G17" s="24"/>
      <c r="H17" s="24"/>
      <c r="I17" s="32"/>
    </row>
    <row r="18" spans="1:11" x14ac:dyDescent="0.25">
      <c r="A18" s="59"/>
      <c r="B18" s="3" t="s">
        <v>10</v>
      </c>
      <c r="C18" s="9" t="s">
        <v>16</v>
      </c>
      <c r="D18" s="25"/>
      <c r="E18" s="25"/>
      <c r="F18" s="25"/>
      <c r="G18" s="25"/>
      <c r="H18" s="25"/>
      <c r="I18" s="26"/>
    </row>
    <row r="19" spans="1:11" x14ac:dyDescent="0.25">
      <c r="A19" s="59"/>
      <c r="B19" s="3" t="s">
        <v>11</v>
      </c>
      <c r="C19" s="9" t="s">
        <v>16</v>
      </c>
      <c r="D19" s="25"/>
      <c r="E19" s="25"/>
      <c r="F19" s="25"/>
      <c r="G19" s="25"/>
      <c r="H19" s="25"/>
      <c r="I19" s="26"/>
    </row>
    <row r="20" spans="1:11" x14ac:dyDescent="0.25">
      <c r="A20" s="59"/>
      <c r="B20" s="12" t="s">
        <v>38</v>
      </c>
      <c r="C20" s="9" t="s">
        <v>17</v>
      </c>
      <c r="D20" s="2">
        <f>SUM(D16-D18)*D17*D19</f>
        <v>0</v>
      </c>
      <c r="E20" s="2">
        <f t="shared" ref="E20:I20" si="5">SUM(E16-E18)*E17*E19</f>
        <v>0</v>
      </c>
      <c r="F20" s="2">
        <f t="shared" si="5"/>
        <v>0</v>
      </c>
      <c r="G20" s="2">
        <f t="shared" si="5"/>
        <v>0</v>
      </c>
      <c r="H20" s="2">
        <f t="shared" si="5"/>
        <v>0</v>
      </c>
      <c r="I20" s="18">
        <f t="shared" si="5"/>
        <v>0</v>
      </c>
    </row>
    <row r="21" spans="1:11" x14ac:dyDescent="0.25">
      <c r="A21" s="59"/>
      <c r="B21" s="12" t="s">
        <v>18</v>
      </c>
      <c r="C21" s="9" t="s">
        <v>31</v>
      </c>
      <c r="D21" s="2">
        <f>(D20*D14)</f>
        <v>0</v>
      </c>
      <c r="E21" s="2">
        <f t="shared" ref="E21:I21" si="6">(E20*E14)</f>
        <v>0</v>
      </c>
      <c r="F21" s="2">
        <f t="shared" si="6"/>
        <v>0</v>
      </c>
      <c r="G21" s="2">
        <f t="shared" si="6"/>
        <v>0</v>
      </c>
      <c r="H21" s="2">
        <f t="shared" si="6"/>
        <v>0</v>
      </c>
      <c r="I21" s="18">
        <f t="shared" si="6"/>
        <v>0</v>
      </c>
    </row>
    <row r="22" spans="1:11" ht="12" customHeight="1" x14ac:dyDescent="0.25">
      <c r="C22" s="10"/>
    </row>
    <row r="23" spans="1:11" ht="15" customHeight="1" x14ac:dyDescent="0.25">
      <c r="A23" s="53" t="s">
        <v>26</v>
      </c>
      <c r="B23" s="3" t="s">
        <v>19</v>
      </c>
      <c r="C23" s="9" t="s">
        <v>24</v>
      </c>
      <c r="D23" s="31"/>
      <c r="E23" s="32"/>
      <c r="F23" s="32"/>
      <c r="G23" s="32"/>
      <c r="H23" s="32"/>
      <c r="I23" s="32"/>
    </row>
    <row r="24" spans="1:11" x14ac:dyDescent="0.25">
      <c r="A24" s="54"/>
      <c r="B24" s="3" t="s">
        <v>20</v>
      </c>
      <c r="C24" s="9" t="s">
        <v>21</v>
      </c>
      <c r="D24" s="31"/>
      <c r="E24" s="32"/>
      <c r="F24" s="32"/>
      <c r="G24" s="32"/>
      <c r="H24" s="32"/>
      <c r="I24" s="32"/>
    </row>
    <row r="25" spans="1:11" x14ac:dyDescent="0.25">
      <c r="A25" s="54"/>
      <c r="B25" s="3" t="s">
        <v>22</v>
      </c>
      <c r="C25" s="9" t="s">
        <v>21</v>
      </c>
      <c r="D25" s="31"/>
      <c r="E25" s="32"/>
      <c r="F25" s="32"/>
      <c r="G25" s="32"/>
      <c r="H25" s="32"/>
      <c r="I25" s="32"/>
    </row>
    <row r="26" spans="1:11" x14ac:dyDescent="0.25">
      <c r="A26" s="54"/>
      <c r="B26" s="3" t="s">
        <v>40</v>
      </c>
      <c r="C26" s="9" t="s">
        <v>16</v>
      </c>
      <c r="D26" s="19" t="e">
        <f>SUM(D27/D24)*1</f>
        <v>#DIV/0!</v>
      </c>
      <c r="E26" s="19" t="e">
        <f>SUM(E27/E24)*1</f>
        <v>#DIV/0!</v>
      </c>
      <c r="F26" s="19" t="e">
        <f t="shared" ref="F26" si="7">SUM(F27/F24)*1</f>
        <v>#DIV/0!</v>
      </c>
      <c r="G26" s="19" t="e">
        <f t="shared" ref="G26" si="8">SUM(G27/G24)*1</f>
        <v>#DIV/0!</v>
      </c>
      <c r="H26" s="19" t="e">
        <f t="shared" ref="H26" si="9">SUM(H27/H24)*1</f>
        <v>#DIV/0!</v>
      </c>
      <c r="I26" s="19" t="e">
        <f t="shared" ref="I26" si="10">SUM(I27/I24)*1</f>
        <v>#DIV/0!</v>
      </c>
    </row>
    <row r="27" spans="1:11" x14ac:dyDescent="0.25">
      <c r="A27" s="54"/>
      <c r="B27" s="3" t="s">
        <v>23</v>
      </c>
      <c r="C27" s="9" t="s">
        <v>21</v>
      </c>
      <c r="D27" s="1">
        <f>(D24-D25)</f>
        <v>0</v>
      </c>
      <c r="E27" s="1">
        <f t="shared" ref="E27:I27" si="11">(E24-E25)</f>
        <v>0</v>
      </c>
      <c r="F27" s="1">
        <f t="shared" si="11"/>
        <v>0</v>
      </c>
      <c r="G27" s="1">
        <f t="shared" si="11"/>
        <v>0</v>
      </c>
      <c r="H27" s="1">
        <f t="shared" si="11"/>
        <v>0</v>
      </c>
      <c r="I27" s="1">
        <f t="shared" si="11"/>
        <v>0</v>
      </c>
    </row>
    <row r="28" spans="1:11" x14ac:dyDescent="0.25">
      <c r="A28" s="54"/>
      <c r="B28" s="3" t="s">
        <v>25</v>
      </c>
      <c r="C28" s="9" t="s">
        <v>17</v>
      </c>
      <c r="D28" s="20" t="e">
        <f>SUM(D27/D23)</f>
        <v>#DIV/0!</v>
      </c>
      <c r="E28" s="20" t="e">
        <f>SUM(E27/E23)</f>
        <v>#DIV/0!</v>
      </c>
      <c r="F28" s="20" t="e">
        <f t="shared" ref="F28:I28" si="12">SUM(F27/F23)</f>
        <v>#DIV/0!</v>
      </c>
      <c r="G28" s="20" t="e">
        <f t="shared" si="12"/>
        <v>#DIV/0!</v>
      </c>
      <c r="H28" s="20" t="e">
        <f t="shared" si="12"/>
        <v>#DIV/0!</v>
      </c>
      <c r="I28" s="20" t="e">
        <f t="shared" si="12"/>
        <v>#DIV/0!</v>
      </c>
    </row>
    <row r="29" spans="1:11" ht="21" customHeight="1" x14ac:dyDescent="0.25">
      <c r="A29" s="54"/>
      <c r="B29" s="12" t="s">
        <v>33</v>
      </c>
      <c r="C29" s="9" t="s">
        <v>42</v>
      </c>
      <c r="D29" s="31"/>
      <c r="E29" s="27"/>
      <c r="F29" s="27"/>
      <c r="G29" s="27"/>
      <c r="H29" s="27"/>
      <c r="I29" s="27"/>
    </row>
    <row r="30" spans="1:11" ht="33.75" customHeight="1" x14ac:dyDescent="0.25">
      <c r="A30" s="54"/>
      <c r="B30" s="13" t="s">
        <v>34</v>
      </c>
      <c r="C30" s="6"/>
      <c r="D30" s="21"/>
      <c r="E30" s="28"/>
      <c r="F30" s="28"/>
      <c r="G30" s="28"/>
      <c r="H30" s="28"/>
      <c r="I30" s="28"/>
    </row>
    <row r="31" spans="1:11" ht="20.25" customHeight="1" x14ac:dyDescent="0.25">
      <c r="A31" s="54"/>
      <c r="B31" s="12" t="s">
        <v>39</v>
      </c>
      <c r="C31" s="9" t="s">
        <v>16</v>
      </c>
      <c r="D31" s="19" t="e">
        <f>SUM(D5/(D28*D14*D16))</f>
        <v>#DIV/0!</v>
      </c>
      <c r="E31" s="19" t="e">
        <f>SUM(D5/(E28*E14*E16))</f>
        <v>#DIV/0!</v>
      </c>
      <c r="F31" s="19" t="e">
        <f>SUM(D5/(F28*F14*F16))</f>
        <v>#DIV/0!</v>
      </c>
      <c r="G31" s="19" t="e">
        <f>SUM(D5/(G28*G14*G16))</f>
        <v>#DIV/0!</v>
      </c>
      <c r="H31" s="19" t="e">
        <f>SUM(D5/(H28*H14*H16))</f>
        <v>#DIV/0!</v>
      </c>
      <c r="I31" s="19" t="e">
        <f>SUM(D5/(I28*I14*I16))</f>
        <v>#DIV/0!</v>
      </c>
      <c r="K31" s="33"/>
    </row>
    <row r="32" spans="1:11" ht="22.5" customHeight="1" x14ac:dyDescent="0.25">
      <c r="A32" s="55"/>
      <c r="B32" s="14" t="s">
        <v>35</v>
      </c>
      <c r="C32" s="15" t="s">
        <v>36</v>
      </c>
      <c r="D32" s="23"/>
      <c r="E32" s="32"/>
      <c r="F32" s="32"/>
      <c r="G32" s="32"/>
      <c r="H32" s="32"/>
      <c r="I32" s="32"/>
    </row>
    <row r="33" spans="2:9" ht="12" customHeight="1" x14ac:dyDescent="0.25"/>
    <row r="34" spans="2:9" x14ac:dyDescent="0.25">
      <c r="B34" s="34" t="s">
        <v>54</v>
      </c>
      <c r="D34" s="35"/>
      <c r="E34" s="36"/>
      <c r="F34" s="34" t="s">
        <v>55</v>
      </c>
      <c r="G34" s="47"/>
      <c r="H34" s="47"/>
      <c r="I34" s="47"/>
    </row>
    <row r="36" spans="2:9" x14ac:dyDescent="0.25">
      <c r="B36" s="4" t="s">
        <v>70</v>
      </c>
      <c r="D36" s="36"/>
      <c r="E36" s="36"/>
      <c r="I36" s="4" t="s">
        <v>72</v>
      </c>
    </row>
  </sheetData>
  <sheetProtection algorithmName="SHA-512" hashValue="8jxodTn2lF8CSECKKWe4NlS1+B6i1Mj8GuCxB6/L1tdwXadctGnP3RS17VhQ/jmvZvmcIboAqstQ4VAMFFjbvw==" saltValue="yjywnG3FKdt9nvFZOkiHRg==" spinCount="100000" sheet="1" objects="1" scenarios="1"/>
  <mergeCells count="12">
    <mergeCell ref="A1:E1"/>
    <mergeCell ref="G34:I34"/>
    <mergeCell ref="A7:A8"/>
    <mergeCell ref="A3:A5"/>
    <mergeCell ref="A23:A32"/>
    <mergeCell ref="C3:D3"/>
    <mergeCell ref="C4:D4"/>
    <mergeCell ref="G3:I3"/>
    <mergeCell ref="G4:I4"/>
    <mergeCell ref="G5:I5"/>
    <mergeCell ref="A16:A21"/>
    <mergeCell ref="A10:A14"/>
  </mergeCells>
  <conditionalFormatting sqref="D31:I31">
    <cfRule type="cellIs" dxfId="1" priority="1" operator="greaterThan">
      <formula>100</formula>
    </cfRule>
  </conditionalFormatting>
  <pageMargins left="0.25" right="0.25" top="0.25" bottom="0.1" header="0.25" footer="0.25"/>
  <pageSetup paperSize="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36"/>
  <sheetViews>
    <sheetView workbookViewId="0">
      <selection activeCell="M19" sqref="M19"/>
    </sheetView>
  </sheetViews>
  <sheetFormatPr defaultRowHeight="15" x14ac:dyDescent="0.25"/>
  <cols>
    <col min="1" max="1" width="6" style="39" customWidth="1"/>
    <col min="2" max="2" width="31" style="4" customWidth="1"/>
    <col min="3" max="3" width="7.42578125" style="16" customWidth="1"/>
    <col min="4" max="4" width="20.7109375" style="11" customWidth="1"/>
    <col min="5" max="9" width="20.7109375" style="4" customWidth="1"/>
    <col min="10" max="16384" width="9.140625" style="4"/>
  </cols>
  <sheetData>
    <row r="1" spans="1:9" ht="23.25" x14ac:dyDescent="0.35">
      <c r="A1" s="45" t="s">
        <v>73</v>
      </c>
      <c r="B1" s="45"/>
      <c r="C1" s="45"/>
      <c r="D1" s="45"/>
    </row>
    <row r="2" spans="1:9" ht="12" customHeight="1" x14ac:dyDescent="0.25"/>
    <row r="3" spans="1:9" ht="15" customHeight="1" x14ac:dyDescent="0.25">
      <c r="A3" s="50" t="s">
        <v>45</v>
      </c>
      <c r="B3" s="3" t="s">
        <v>5</v>
      </c>
      <c r="C3" s="56" t="s">
        <v>60</v>
      </c>
      <c r="D3" s="56"/>
      <c r="F3" s="5" t="s">
        <v>28</v>
      </c>
      <c r="G3" s="57">
        <v>40179</v>
      </c>
      <c r="H3" s="58"/>
      <c r="I3" s="58"/>
    </row>
    <row r="4" spans="1:9" x14ac:dyDescent="0.25">
      <c r="A4" s="51"/>
      <c r="B4" s="3" t="s">
        <v>6</v>
      </c>
      <c r="C4" s="56" t="s">
        <v>61</v>
      </c>
      <c r="D4" s="56"/>
      <c r="F4" s="3" t="s">
        <v>29</v>
      </c>
      <c r="G4" s="58" t="s">
        <v>62</v>
      </c>
      <c r="H4" s="58"/>
      <c r="I4" s="58"/>
    </row>
    <row r="5" spans="1:9" ht="19.5" customHeight="1" x14ac:dyDescent="0.25">
      <c r="A5" s="52"/>
      <c r="B5" s="3" t="s">
        <v>32</v>
      </c>
      <c r="C5" s="29" t="s">
        <v>31</v>
      </c>
      <c r="D5" s="30">
        <v>150000</v>
      </c>
      <c r="F5" s="3" t="s">
        <v>30</v>
      </c>
      <c r="G5" s="58" t="s">
        <v>43</v>
      </c>
      <c r="H5" s="58"/>
      <c r="I5" s="58"/>
    </row>
    <row r="6" spans="1:9" ht="12" customHeight="1" x14ac:dyDescent="0.25"/>
    <row r="7" spans="1:9" ht="24.75" customHeight="1" x14ac:dyDescent="0.25">
      <c r="A7" s="48" t="s">
        <v>52</v>
      </c>
      <c r="B7" s="38" t="s">
        <v>7</v>
      </c>
      <c r="C7" s="6"/>
      <c r="D7" s="7" t="s">
        <v>41</v>
      </c>
      <c r="E7" s="8" t="s">
        <v>41</v>
      </c>
      <c r="F7" s="8" t="s">
        <v>41</v>
      </c>
      <c r="G7" s="8" t="s">
        <v>41</v>
      </c>
      <c r="H7" s="8" t="s">
        <v>41</v>
      </c>
      <c r="I7" s="7" t="s">
        <v>41</v>
      </c>
    </row>
    <row r="8" spans="1:9" ht="34.5" customHeight="1" x14ac:dyDescent="0.25">
      <c r="A8" s="49"/>
      <c r="B8" s="38" t="s">
        <v>8</v>
      </c>
      <c r="C8" s="6"/>
      <c r="D8" s="21" t="s">
        <v>47</v>
      </c>
      <c r="E8" s="22"/>
      <c r="F8" s="21"/>
      <c r="G8" s="21"/>
      <c r="H8" s="21"/>
      <c r="I8" s="21"/>
    </row>
    <row r="9" spans="1:9" ht="12" customHeight="1" x14ac:dyDescent="0.25"/>
    <row r="10" spans="1:9" ht="15" customHeight="1" x14ac:dyDescent="0.25">
      <c r="A10" s="60" t="s">
        <v>0</v>
      </c>
      <c r="B10" s="3" t="s">
        <v>27</v>
      </c>
      <c r="C10" s="6" t="s">
        <v>12</v>
      </c>
      <c r="D10" s="21">
        <v>7.5</v>
      </c>
      <c r="E10" s="21"/>
      <c r="F10" s="21"/>
      <c r="G10" s="21"/>
      <c r="H10" s="21"/>
      <c r="I10" s="21"/>
    </row>
    <row r="11" spans="1:9" x14ac:dyDescent="0.25">
      <c r="A11" s="61"/>
      <c r="B11" s="3" t="s">
        <v>1</v>
      </c>
      <c r="C11" s="6" t="s">
        <v>13</v>
      </c>
      <c r="D11" s="31">
        <v>2</v>
      </c>
      <c r="E11" s="31"/>
      <c r="F11" s="31"/>
      <c r="G11" s="31"/>
      <c r="H11" s="31"/>
      <c r="I11" s="31"/>
    </row>
    <row r="12" spans="1:9" x14ac:dyDescent="0.25">
      <c r="A12" s="61"/>
      <c r="B12" s="3" t="s">
        <v>2</v>
      </c>
      <c r="C12" s="6" t="s">
        <v>14</v>
      </c>
      <c r="D12" s="31">
        <v>5</v>
      </c>
      <c r="E12" s="31"/>
      <c r="F12" s="31"/>
      <c r="G12" s="31"/>
      <c r="H12" s="31"/>
      <c r="I12" s="31"/>
    </row>
    <row r="13" spans="1:9" x14ac:dyDescent="0.25">
      <c r="A13" s="61"/>
      <c r="B13" s="3" t="s">
        <v>3</v>
      </c>
      <c r="C13" s="6" t="s">
        <v>15</v>
      </c>
      <c r="D13" s="31">
        <v>48</v>
      </c>
      <c r="E13" s="31"/>
      <c r="F13" s="31"/>
      <c r="G13" s="31"/>
      <c r="H13" s="31"/>
      <c r="I13" s="31"/>
    </row>
    <row r="14" spans="1:9" x14ac:dyDescent="0.25">
      <c r="A14" s="62"/>
      <c r="B14" s="3" t="s">
        <v>4</v>
      </c>
      <c r="C14" s="9" t="s">
        <v>12</v>
      </c>
      <c r="D14" s="17">
        <f t="shared" ref="D14:I14" si="0">SUM(D10*D11*D12*D13)</f>
        <v>3600</v>
      </c>
      <c r="E14" s="17">
        <f t="shared" si="0"/>
        <v>0</v>
      </c>
      <c r="F14" s="1">
        <f t="shared" si="0"/>
        <v>0</v>
      </c>
      <c r="G14" s="1">
        <f t="shared" si="0"/>
        <v>0</v>
      </c>
      <c r="H14" s="1">
        <f t="shared" si="0"/>
        <v>0</v>
      </c>
      <c r="I14" s="1">
        <f t="shared" si="0"/>
        <v>0</v>
      </c>
    </row>
    <row r="15" spans="1:9" ht="12" customHeight="1" x14ac:dyDescent="0.25">
      <c r="C15" s="10"/>
      <c r="E15" s="3"/>
    </row>
    <row r="16" spans="1:9" x14ac:dyDescent="0.25">
      <c r="A16" s="59" t="s">
        <v>9</v>
      </c>
      <c r="B16" s="3" t="s">
        <v>53</v>
      </c>
      <c r="C16" s="9" t="s">
        <v>16</v>
      </c>
      <c r="D16" s="25">
        <v>0.5</v>
      </c>
      <c r="E16" s="25"/>
      <c r="F16" s="25"/>
      <c r="G16" s="25"/>
      <c r="H16" s="25"/>
      <c r="I16" s="26"/>
    </row>
    <row r="17" spans="1:11" x14ac:dyDescent="0.25">
      <c r="A17" s="59"/>
      <c r="B17" s="3" t="s">
        <v>37</v>
      </c>
      <c r="C17" s="9" t="s">
        <v>17</v>
      </c>
      <c r="D17" s="24">
        <v>200</v>
      </c>
      <c r="E17" s="24"/>
      <c r="F17" s="24"/>
      <c r="G17" s="24"/>
      <c r="H17" s="24"/>
      <c r="I17" s="31"/>
    </row>
    <row r="18" spans="1:11" x14ac:dyDescent="0.25">
      <c r="A18" s="59"/>
      <c r="B18" s="3" t="s">
        <v>10</v>
      </c>
      <c r="C18" s="9" t="s">
        <v>16</v>
      </c>
      <c r="D18" s="25">
        <v>0.01</v>
      </c>
      <c r="E18" s="25"/>
      <c r="F18" s="25"/>
      <c r="G18" s="25"/>
      <c r="H18" s="25"/>
      <c r="I18" s="26"/>
    </row>
    <row r="19" spans="1:11" x14ac:dyDescent="0.25">
      <c r="A19" s="59"/>
      <c r="B19" s="3" t="s">
        <v>11</v>
      </c>
      <c r="C19" s="9" t="s">
        <v>16</v>
      </c>
      <c r="D19" s="25">
        <v>0.97</v>
      </c>
      <c r="E19" s="25"/>
      <c r="F19" s="25"/>
      <c r="G19" s="25"/>
      <c r="H19" s="25"/>
      <c r="I19" s="26"/>
    </row>
    <row r="20" spans="1:11" x14ac:dyDescent="0.25">
      <c r="A20" s="59"/>
      <c r="B20" s="12" t="s">
        <v>38</v>
      </c>
      <c r="C20" s="9" t="s">
        <v>17</v>
      </c>
      <c r="D20" s="2">
        <f>SUM(D16-D18)*D17*D19</f>
        <v>95.06</v>
      </c>
      <c r="E20" s="2">
        <f t="shared" ref="E20:I20" si="1">SUM(E16-E18)*E17*E19</f>
        <v>0</v>
      </c>
      <c r="F20" s="2">
        <f t="shared" si="1"/>
        <v>0</v>
      </c>
      <c r="G20" s="2">
        <f t="shared" si="1"/>
        <v>0</v>
      </c>
      <c r="H20" s="2">
        <f t="shared" si="1"/>
        <v>0</v>
      </c>
      <c r="I20" s="18">
        <f t="shared" si="1"/>
        <v>0</v>
      </c>
    </row>
    <row r="21" spans="1:11" x14ac:dyDescent="0.25">
      <c r="A21" s="59"/>
      <c r="B21" s="12" t="s">
        <v>18</v>
      </c>
      <c r="C21" s="9" t="s">
        <v>31</v>
      </c>
      <c r="D21" s="2">
        <f>(D20*D14)</f>
        <v>342216</v>
      </c>
      <c r="E21" s="2">
        <f t="shared" ref="E21:I21" si="2">(E20*E14)</f>
        <v>0</v>
      </c>
      <c r="F21" s="2">
        <f t="shared" si="2"/>
        <v>0</v>
      </c>
      <c r="G21" s="2">
        <f t="shared" si="2"/>
        <v>0</v>
      </c>
      <c r="H21" s="2">
        <f t="shared" si="2"/>
        <v>0</v>
      </c>
      <c r="I21" s="18">
        <f t="shared" si="2"/>
        <v>0</v>
      </c>
    </row>
    <row r="22" spans="1:11" ht="12" customHeight="1" x14ac:dyDescent="0.25">
      <c r="C22" s="10"/>
    </row>
    <row r="23" spans="1:11" ht="15" customHeight="1" x14ac:dyDescent="0.25">
      <c r="A23" s="53" t="s">
        <v>26</v>
      </c>
      <c r="B23" s="3" t="s">
        <v>19</v>
      </c>
      <c r="C23" s="9" t="s">
        <v>24</v>
      </c>
      <c r="D23" s="31">
        <v>2</v>
      </c>
      <c r="E23" s="31"/>
      <c r="F23" s="31"/>
      <c r="G23" s="31"/>
      <c r="H23" s="31"/>
      <c r="I23" s="31"/>
    </row>
    <row r="24" spans="1:11" x14ac:dyDescent="0.25">
      <c r="A24" s="54"/>
      <c r="B24" s="3" t="s">
        <v>20</v>
      </c>
      <c r="C24" s="9" t="s">
        <v>21</v>
      </c>
      <c r="D24" s="31">
        <v>210</v>
      </c>
      <c r="E24" s="31"/>
      <c r="F24" s="31"/>
      <c r="G24" s="31"/>
      <c r="H24" s="31"/>
      <c r="I24" s="31"/>
    </row>
    <row r="25" spans="1:11" x14ac:dyDescent="0.25">
      <c r="A25" s="54"/>
      <c r="B25" s="3" t="s">
        <v>22</v>
      </c>
      <c r="C25" s="9" t="s">
        <v>21</v>
      </c>
      <c r="D25" s="31">
        <v>3</v>
      </c>
      <c r="E25" s="31"/>
      <c r="F25" s="31"/>
      <c r="G25" s="31"/>
      <c r="H25" s="31"/>
      <c r="I25" s="31"/>
    </row>
    <row r="26" spans="1:11" x14ac:dyDescent="0.25">
      <c r="A26" s="54"/>
      <c r="B26" s="3" t="s">
        <v>40</v>
      </c>
      <c r="C26" s="9" t="s">
        <v>16</v>
      </c>
      <c r="D26" s="19">
        <f>SUM(D27/D24)*1</f>
        <v>0.98571428571428577</v>
      </c>
      <c r="E26" s="19" t="e">
        <f>SUM(E27/E24)*1</f>
        <v>#DIV/0!</v>
      </c>
      <c r="F26" s="19" t="e">
        <f t="shared" ref="F26:I26" si="3">SUM(F27/F24)*1</f>
        <v>#DIV/0!</v>
      </c>
      <c r="G26" s="19" t="e">
        <f t="shared" si="3"/>
        <v>#DIV/0!</v>
      </c>
      <c r="H26" s="19" t="e">
        <f t="shared" si="3"/>
        <v>#DIV/0!</v>
      </c>
      <c r="I26" s="19" t="e">
        <f t="shared" si="3"/>
        <v>#DIV/0!</v>
      </c>
    </row>
    <row r="27" spans="1:11" x14ac:dyDescent="0.25">
      <c r="A27" s="54"/>
      <c r="B27" s="3" t="s">
        <v>23</v>
      </c>
      <c r="C27" s="9" t="s">
        <v>21</v>
      </c>
      <c r="D27" s="1">
        <f>(D24-D25)</f>
        <v>207</v>
      </c>
      <c r="E27" s="1">
        <f t="shared" ref="E27:I27" si="4">(E24-E25)</f>
        <v>0</v>
      </c>
      <c r="F27" s="1">
        <f t="shared" si="4"/>
        <v>0</v>
      </c>
      <c r="G27" s="1">
        <f t="shared" si="4"/>
        <v>0</v>
      </c>
      <c r="H27" s="1">
        <f t="shared" si="4"/>
        <v>0</v>
      </c>
      <c r="I27" s="1">
        <f t="shared" si="4"/>
        <v>0</v>
      </c>
    </row>
    <row r="28" spans="1:11" x14ac:dyDescent="0.25">
      <c r="A28" s="54"/>
      <c r="B28" s="3" t="s">
        <v>25</v>
      </c>
      <c r="C28" s="9" t="s">
        <v>17</v>
      </c>
      <c r="D28" s="20">
        <f>SUM(D27/D23)</f>
        <v>103.5</v>
      </c>
      <c r="E28" s="20" t="e">
        <f>SUM(E27/E23)</f>
        <v>#DIV/0!</v>
      </c>
      <c r="F28" s="20" t="e">
        <f t="shared" ref="F28:I28" si="5">SUM(F27/F23)</f>
        <v>#DIV/0!</v>
      </c>
      <c r="G28" s="20" t="e">
        <f t="shared" si="5"/>
        <v>#DIV/0!</v>
      </c>
      <c r="H28" s="20" t="e">
        <f t="shared" si="5"/>
        <v>#DIV/0!</v>
      </c>
      <c r="I28" s="20" t="e">
        <f t="shared" si="5"/>
        <v>#DIV/0!</v>
      </c>
    </row>
    <row r="29" spans="1:11" ht="21" customHeight="1" x14ac:dyDescent="0.25">
      <c r="A29" s="54"/>
      <c r="B29" s="12" t="s">
        <v>33</v>
      </c>
      <c r="C29" s="9" t="s">
        <v>42</v>
      </c>
      <c r="D29" s="31">
        <v>0</v>
      </c>
      <c r="E29" s="27"/>
      <c r="F29" s="27"/>
      <c r="G29" s="27"/>
      <c r="H29" s="27"/>
      <c r="I29" s="27"/>
    </row>
    <row r="30" spans="1:11" ht="32.25" customHeight="1" x14ac:dyDescent="0.25">
      <c r="A30" s="54"/>
      <c r="B30" s="13" t="s">
        <v>34</v>
      </c>
      <c r="C30" s="6"/>
      <c r="D30" s="21" t="s">
        <v>63</v>
      </c>
      <c r="E30" s="28"/>
      <c r="F30" s="28"/>
      <c r="G30" s="28"/>
      <c r="H30" s="28"/>
      <c r="I30" s="28"/>
    </row>
    <row r="31" spans="1:11" ht="20.25" customHeight="1" x14ac:dyDescent="0.25">
      <c r="A31" s="54"/>
      <c r="B31" s="12" t="s">
        <v>39</v>
      </c>
      <c r="C31" s="9" t="s">
        <v>16</v>
      </c>
      <c r="D31" s="19">
        <f>SUM(D5/(D28*D14*D16))</f>
        <v>0.80515297906602257</v>
      </c>
      <c r="E31" s="19" t="e">
        <f>SUM(D5/(E28*E14*E16))</f>
        <v>#DIV/0!</v>
      </c>
      <c r="F31" s="19" t="e">
        <f>SUM(D5/(F28*F14*F16))</f>
        <v>#DIV/0!</v>
      </c>
      <c r="G31" s="19" t="e">
        <f>SUM(D5/(G28*G14*G16))</f>
        <v>#DIV/0!</v>
      </c>
      <c r="H31" s="19" t="e">
        <f>SUM(D5/(H28*H14*H16))</f>
        <v>#DIV/0!</v>
      </c>
      <c r="I31" s="19" t="e">
        <f>SUM(D5/(I28*I14*I16))</f>
        <v>#DIV/0!</v>
      </c>
      <c r="K31" s="33"/>
    </row>
    <row r="32" spans="1:11" ht="22.5" customHeight="1" x14ac:dyDescent="0.25">
      <c r="A32" s="55"/>
      <c r="B32" s="14" t="s">
        <v>35</v>
      </c>
      <c r="C32" s="15" t="s">
        <v>36</v>
      </c>
      <c r="D32" s="31" t="s">
        <v>63</v>
      </c>
      <c r="E32" s="27"/>
      <c r="F32" s="27"/>
      <c r="G32" s="27"/>
      <c r="H32" s="27"/>
      <c r="I32" s="27"/>
    </row>
    <row r="33" spans="2:9" ht="12" customHeight="1" x14ac:dyDescent="0.25"/>
    <row r="34" spans="2:9" x14ac:dyDescent="0.25">
      <c r="B34" s="34" t="s">
        <v>54</v>
      </c>
      <c r="D34" s="35"/>
      <c r="E34" s="36"/>
      <c r="F34" s="34" t="s">
        <v>55</v>
      </c>
      <c r="G34" s="47"/>
      <c r="H34" s="47"/>
      <c r="I34" s="47"/>
    </row>
    <row r="36" spans="2:9" x14ac:dyDescent="0.25">
      <c r="B36" s="4" t="s">
        <v>71</v>
      </c>
      <c r="D36" s="36"/>
      <c r="E36" s="36"/>
      <c r="I36" s="4" t="s">
        <v>72</v>
      </c>
    </row>
  </sheetData>
  <sheetProtection algorithmName="SHA-512" hashValue="md7FZZZvhxwTGRcEt5qsTEBKSbVt76TaUZfpiNKNUw2/JgJVBQYFx0D2mP8u9DBRz7H4UR2UGZ99q1e4WNKDng==" saltValue="BbykqcM1eSmHuSMpzefPvA==" spinCount="100000" sheet="1" objects="1" scenarios="1"/>
  <mergeCells count="11">
    <mergeCell ref="A16:A21"/>
    <mergeCell ref="G34:I34"/>
    <mergeCell ref="A3:A5"/>
    <mergeCell ref="A23:A32"/>
    <mergeCell ref="A7:A8"/>
    <mergeCell ref="C3:D3"/>
    <mergeCell ref="G3:I3"/>
    <mergeCell ref="C4:D4"/>
    <mergeCell ref="G4:I4"/>
    <mergeCell ref="G5:I5"/>
    <mergeCell ref="A10:A14"/>
  </mergeCells>
  <conditionalFormatting sqref="D31:I31">
    <cfRule type="cellIs" dxfId="0" priority="1" operator="greaterThan">
      <formula>100</formula>
    </cfRule>
  </conditionalFormatting>
  <pageMargins left="0.25" right="0.25" top="0.25" bottom="0.1" header="0.25" footer="0.25"/>
  <pageSetup paperSize="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13"/>
  <sheetViews>
    <sheetView workbookViewId="0">
      <selection activeCell="F20" sqref="F20"/>
    </sheetView>
  </sheetViews>
  <sheetFormatPr defaultRowHeight="15" x14ac:dyDescent="0.25"/>
  <cols>
    <col min="1" max="1" width="11" style="40" customWidth="1"/>
    <col min="2" max="2" width="11.7109375" style="40" customWidth="1"/>
    <col min="3" max="3" width="47.7109375" style="40" customWidth="1"/>
    <col min="4" max="16384" width="9.140625" style="40"/>
  </cols>
  <sheetData>
    <row r="1" spans="1:3" ht="15.75" thickBot="1" x14ac:dyDescent="0.3">
      <c r="A1" s="41" t="s">
        <v>65</v>
      </c>
      <c r="B1" s="41" t="s">
        <v>66</v>
      </c>
      <c r="C1" s="41" t="s">
        <v>67</v>
      </c>
    </row>
    <row r="2" spans="1:3" ht="15.75" thickTop="1" x14ac:dyDescent="0.25">
      <c r="A2" s="42">
        <v>43311</v>
      </c>
      <c r="B2" s="43" t="s">
        <v>68</v>
      </c>
      <c r="C2" s="43" t="s">
        <v>69</v>
      </c>
    </row>
    <row r="3" spans="1:3" x14ac:dyDescent="0.25">
      <c r="A3" s="44"/>
      <c r="B3" s="44"/>
      <c r="C3" s="44"/>
    </row>
    <row r="4" spans="1:3" x14ac:dyDescent="0.25">
      <c r="A4" s="44"/>
      <c r="B4" s="44"/>
      <c r="C4" s="44"/>
    </row>
    <row r="5" spans="1:3" x14ac:dyDescent="0.25">
      <c r="A5" s="44"/>
      <c r="B5" s="44"/>
      <c r="C5" s="44"/>
    </row>
    <row r="6" spans="1:3" x14ac:dyDescent="0.25">
      <c r="A6" s="44"/>
      <c r="B6" s="44"/>
      <c r="C6" s="44"/>
    </row>
    <row r="7" spans="1:3" x14ac:dyDescent="0.25">
      <c r="A7" s="44"/>
      <c r="B7" s="44"/>
      <c r="C7" s="44"/>
    </row>
    <row r="8" spans="1:3" x14ac:dyDescent="0.25">
      <c r="A8" s="44"/>
      <c r="B8" s="44"/>
      <c r="C8" s="44"/>
    </row>
    <row r="9" spans="1:3" x14ac:dyDescent="0.25">
      <c r="A9" s="44"/>
      <c r="B9" s="44"/>
      <c r="C9" s="44"/>
    </row>
    <row r="10" spans="1:3" x14ac:dyDescent="0.25">
      <c r="A10" s="44"/>
      <c r="B10" s="44"/>
      <c r="C10" s="44"/>
    </row>
    <row r="11" spans="1:3" x14ac:dyDescent="0.25">
      <c r="A11" s="44"/>
      <c r="B11" s="44"/>
      <c r="C11" s="44"/>
    </row>
    <row r="12" spans="1:3" x14ac:dyDescent="0.25">
      <c r="A12" s="44"/>
      <c r="B12" s="44"/>
      <c r="C12" s="44"/>
    </row>
    <row r="13" spans="1:3" x14ac:dyDescent="0.25">
      <c r="A13" s="44"/>
      <c r="B13" s="44"/>
      <c r="C13" s="44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B83128A7EE4CB45B7821DC730296754" ma:contentTypeVersion="13" ma:contentTypeDescription="Create a new document." ma:contentTypeScope="" ma:versionID="4cbd93708c9ddeff23a1f333f9af0cff">
  <xsd:schema xmlns:xsd="http://www.w3.org/2001/XMLSchema" xmlns:xs="http://www.w3.org/2001/XMLSchema" xmlns:p="http://schemas.microsoft.com/office/2006/metadata/properties" xmlns:ns3="2acbce5b-5234-47d7-87e2-52319ecfa442" xmlns:ns4="4c792c19-fb01-4281-9696-c930015fdab6" targetNamespace="http://schemas.microsoft.com/office/2006/metadata/properties" ma:root="true" ma:fieldsID="367800b2ef3c26c2efe32976cd516457" ns3:_="" ns4:_="">
    <xsd:import namespace="2acbce5b-5234-47d7-87e2-52319ecfa442"/>
    <xsd:import namespace="4c792c19-fb01-4281-9696-c930015fdab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cbce5b-5234-47d7-87e2-52319ecfa44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792c19-fb01-4281-9696-c930015fdab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AEFD94F-E987-4E00-A2ED-BE70D32A56EF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4c792c19-fb01-4281-9696-c930015fdab6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2acbce5b-5234-47d7-87e2-52319ecfa442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3BBF9FAB-008A-4AF2-9460-A89BA184B1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AAFD4BF-961D-4F4D-9F9C-F3DB9E04914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acbce5b-5234-47d7-87e2-52319ecfa442"/>
    <ds:schemaRef ds:uri="4c792c19-fb01-4281-9696-c930015fdab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Instruction</vt:lpstr>
      <vt:lpstr>Work Sheet</vt:lpstr>
      <vt:lpstr>Sample</vt:lpstr>
      <vt:lpstr>Rev. History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Rodgers, Michael</dc:creator>
  <cp:lastModifiedBy>Street, Chane</cp:lastModifiedBy>
  <cp:lastPrinted>2018-07-18T17:15:04Z</cp:lastPrinted>
  <dcterms:created xsi:type="dcterms:W3CDTF">2017-12-04T18:48:50Z</dcterms:created>
  <dcterms:modified xsi:type="dcterms:W3CDTF">2022-02-11T19:51:49Z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0x0101002B83128A7EE4CB45B7821DC730296754</vt:lpwstr>
  </property>
</Properties>
</file>